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arystaff\Desktop\"/>
    </mc:Choice>
  </mc:AlternateContent>
  <bookViews>
    <workbookView xWindow="0" yWindow="0" windowWidth="21570" windowHeight="77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45" i="1" l="1"/>
  <c r="D37" i="1"/>
  <c r="D24" i="1"/>
  <c r="D15" i="1" l="1"/>
  <c r="D18" i="1" s="1"/>
  <c r="D30" i="1"/>
  <c r="D47" i="1" l="1"/>
  <c r="C37" i="1"/>
  <c r="C30" i="1"/>
  <c r="C15" i="1" l="1"/>
  <c r="C16" i="1" l="1"/>
  <c r="C18" i="1" s="1"/>
  <c r="C9" i="1"/>
  <c r="C45" i="1" l="1"/>
  <c r="C24" i="1" l="1"/>
  <c r="C47" i="1" s="1"/>
</calcChain>
</file>

<file path=xl/sharedStrings.xml><?xml version="1.0" encoding="utf-8"?>
<sst xmlns="http://schemas.openxmlformats.org/spreadsheetml/2006/main" count="65" uniqueCount="63">
  <si>
    <t>INCOME</t>
  </si>
  <si>
    <t>EXPENSES</t>
  </si>
  <si>
    <t>STAFF</t>
  </si>
  <si>
    <t>FACILITIES</t>
  </si>
  <si>
    <t xml:space="preserve">     Books</t>
  </si>
  <si>
    <t xml:space="preserve">     Youth Programs</t>
  </si>
  <si>
    <t xml:space="preserve">     Adult Programs</t>
  </si>
  <si>
    <t>COLLECTIONS &amp; PROGRAMS</t>
  </si>
  <si>
    <t xml:space="preserve">     Processing / Bar Coding</t>
  </si>
  <si>
    <t>TECHNOLOGY</t>
  </si>
  <si>
    <t>ADMINISTRATIVE</t>
  </si>
  <si>
    <t>TOTAL STAFF EXPENSES</t>
  </si>
  <si>
    <t>TOTAL C &amp; P COSTS</t>
  </si>
  <si>
    <t>TOTAL FACILITIES COSTS</t>
  </si>
  <si>
    <t>TOTAL TECHNOLOGY COSTS</t>
  </si>
  <si>
    <t>TOTAL ADMINISTRATIVE COSTS</t>
  </si>
  <si>
    <t>TOTAL EXPENSES</t>
  </si>
  <si>
    <t xml:space="preserve">     Internet / Telephone</t>
  </si>
  <si>
    <t xml:space="preserve">     Automation &amp; Delivery</t>
  </si>
  <si>
    <t xml:space="preserve">     Disability &amp; Workers Comp.</t>
  </si>
  <si>
    <t xml:space="preserve">     Equipment &amp; Software</t>
  </si>
  <si>
    <t xml:space="preserve">     Payroll Taxes</t>
  </si>
  <si>
    <t>TOTAL INCOME</t>
  </si>
  <si>
    <t>Reading Center Support from Village - 2019</t>
  </si>
  <si>
    <t>Reading Center Tax Rate as a Percent of Village Rate</t>
  </si>
  <si>
    <t>NOTES</t>
  </si>
  <si>
    <t>Annual IT fees for online book sharing and computer support</t>
  </si>
  <si>
    <t>Total Employee Wages</t>
  </si>
  <si>
    <t xml:space="preserve">     Director Wages</t>
  </si>
  <si>
    <t xml:space="preserve">     Support Employee Wages </t>
  </si>
  <si>
    <t xml:space="preserve">Annual cost for computer, printer or software upgrades as needed. </t>
  </si>
  <si>
    <t>Grants</t>
  </si>
  <si>
    <t>Anticipated state funding upon chartering</t>
  </si>
  <si>
    <t>Grants secured by director or trustees</t>
  </si>
  <si>
    <t>MW School District Levy</t>
  </si>
  <si>
    <t>New York State - anticipated state funding upon chartering</t>
  </si>
  <si>
    <t>NYSEG</t>
  </si>
  <si>
    <t xml:space="preserve">Estimated 5% increase </t>
  </si>
  <si>
    <t>Constellation Energy</t>
  </si>
  <si>
    <t>Rent of Building</t>
  </si>
  <si>
    <t>Bookkeeping</t>
  </si>
  <si>
    <t xml:space="preserve">D&amp;O Insurances </t>
  </si>
  <si>
    <t>School district levy (2025)</t>
  </si>
  <si>
    <t xml:space="preserve"> Office Supplies &amp; Postage</t>
  </si>
  <si>
    <t>$3900 for 2024 Bookkeeper - increase 3%</t>
  </si>
  <si>
    <t>Anticipated building needs</t>
  </si>
  <si>
    <t>Annual internet &amp; phone (thru STLS)</t>
  </si>
  <si>
    <t>Anticipated 2025 rates for part time employees</t>
  </si>
  <si>
    <t>Annual Fee</t>
  </si>
  <si>
    <t xml:space="preserve">     Domain name - Go-Daddy</t>
  </si>
  <si>
    <t>3% COLA</t>
  </si>
  <si>
    <t xml:space="preserve">Cost to process and barcode materials per year at $2.00 per item. </t>
  </si>
  <si>
    <t xml:space="preserve">Quikbooks </t>
  </si>
  <si>
    <t>Training &amp; Seminars</t>
  </si>
  <si>
    <t>Liability, fire, flood insurance</t>
  </si>
  <si>
    <t>New after we take ownership of building (end of 24-25)</t>
  </si>
  <si>
    <t>Directors &amp; officers insurance from Travelers Ins. (same fees for 3 yrs., thru 2028)</t>
  </si>
  <si>
    <t>Fundraising/Donations/Gifts</t>
  </si>
  <si>
    <t xml:space="preserve">Variance </t>
  </si>
  <si>
    <t>Monies held by Village for library use</t>
  </si>
  <si>
    <t>Unknown until Village decides what to do.  May use Cory Clark to do mowing/plowing</t>
  </si>
  <si>
    <t>Unknown until Village decides what to do</t>
  </si>
  <si>
    <t>Annual fundraisers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</si>
</sst>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44" fontId="0" fillId="0" borderId="0" xfId="1" applyFont="1"/>
    <xf numFmtId="164" fontId="0" fillId="0" borderId="0" xfId="1" applyNumberFormat="1" applyFont="1"/>
    <xf numFmtId="0" fontId="1" fillId="0" borderId="1" xfId="0" applyFont="1" applyBorder="1"/>
    <xf numFmtId="0" fontId="3" fillId="0" borderId="0" xfId="0" applyFont="1" applyAlignment="1">
      <alignment wrapText="1"/>
    </xf>
    <xf numFmtId="0" fontId="1" fillId="3" borderId="1" xfId="0" applyFont="1" applyFill="1" applyBorder="1"/>
    <xf numFmtId="164" fontId="1" fillId="3" borderId="1" xfId="1" applyNumberFormat="1" applyFont="1" applyFill="1" applyBorder="1"/>
    <xf numFmtId="164" fontId="0" fillId="4" borderId="1" xfId="1" applyNumberFormat="1" applyFont="1" applyFill="1" applyBorder="1"/>
    <xf numFmtId="164" fontId="2" fillId="0" borderId="0" xfId="1" applyNumberFormat="1" applyFont="1" applyAlignment="1"/>
    <xf numFmtId="164" fontId="1" fillId="3" borderId="2" xfId="1" applyNumberFormat="1" applyFont="1" applyFill="1" applyBorder="1" applyAlignment="1"/>
    <xf numFmtId="164" fontId="1" fillId="4" borderId="2" xfId="1" applyNumberFormat="1" applyFont="1" applyFill="1" applyBorder="1" applyAlignment="1"/>
    <xf numFmtId="164" fontId="2" fillId="0" borderId="2" xfId="1" applyNumberFormat="1" applyFont="1" applyBorder="1" applyAlignment="1"/>
    <xf numFmtId="164" fontId="1" fillId="3" borderId="3" xfId="1" applyNumberFormat="1" applyFont="1" applyFill="1" applyBorder="1" applyAlignment="1"/>
    <xf numFmtId="164" fontId="1" fillId="4" borderId="3" xfId="1" applyNumberFormat="1" applyFont="1" applyFill="1" applyBorder="1" applyAlignment="1"/>
    <xf numFmtId="0" fontId="3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wrapText="1"/>
    </xf>
    <xf numFmtId="44" fontId="3" fillId="0" borderId="2" xfId="0" applyNumberFormat="1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2" borderId="2" xfId="0" applyFont="1" applyFill="1" applyBorder="1"/>
    <xf numFmtId="164" fontId="0" fillId="2" borderId="2" xfId="1" applyNumberFormat="1" applyFont="1" applyFill="1" applyBorder="1"/>
    <xf numFmtId="164" fontId="2" fillId="2" borderId="2" xfId="1" applyNumberFormat="1" applyFont="1" applyFill="1" applyBorder="1" applyAlignment="1"/>
    <xf numFmtId="0" fontId="0" fillId="0" borderId="2" xfId="0" applyFont="1" applyBorder="1" applyAlignment="1">
      <alignment wrapText="1"/>
    </xf>
    <xf numFmtId="164" fontId="0" fillId="0" borderId="2" xfId="1" applyNumberFormat="1" applyFont="1" applyBorder="1"/>
    <xf numFmtId="0" fontId="0" fillId="0" borderId="2" xfId="0" applyFont="1" applyBorder="1"/>
    <xf numFmtId="0" fontId="1" fillId="3" borderId="2" xfId="0" applyFont="1" applyFill="1" applyBorder="1"/>
    <xf numFmtId="164" fontId="1" fillId="3" borderId="2" xfId="1" applyNumberFormat="1" applyFont="1" applyFill="1" applyBorder="1"/>
    <xf numFmtId="0" fontId="0" fillId="0" borderId="2" xfId="0" applyBorder="1"/>
    <xf numFmtId="0" fontId="1" fillId="0" borderId="2" xfId="0" applyFont="1" applyBorder="1"/>
    <xf numFmtId="0" fontId="0" fillId="2" borderId="2" xfId="0" applyFill="1" applyBorder="1"/>
    <xf numFmtId="164" fontId="2" fillId="2" borderId="2" xfId="1" applyNumberFormat="1" applyFont="1" applyFill="1" applyBorder="1" applyAlignment="1">
      <alignment horizontal="left"/>
    </xf>
    <xf numFmtId="164" fontId="0" fillId="4" borderId="2" xfId="1" applyNumberFormat="1" applyFont="1" applyFill="1" applyBorder="1"/>
    <xf numFmtId="164" fontId="2" fillId="4" borderId="2" xfId="1" applyNumberFormat="1" applyFont="1" applyFill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0" fontId="0" fillId="4" borderId="2" xfId="0" applyFill="1" applyBorder="1"/>
    <xf numFmtId="0" fontId="0" fillId="0" borderId="2" xfId="0" applyFill="1" applyBorder="1"/>
    <xf numFmtId="164" fontId="0" fillId="0" borderId="2" xfId="1" applyNumberFormat="1" applyFont="1" applyFill="1" applyBorder="1"/>
    <xf numFmtId="164" fontId="2" fillId="0" borderId="2" xfId="1" applyNumberFormat="1" applyFont="1" applyFill="1" applyBorder="1" applyAlignment="1"/>
    <xf numFmtId="164" fontId="2" fillId="2" borderId="2" xfId="1" applyNumberFormat="1" applyFont="1" applyFill="1" applyBorder="1" applyAlignment="1">
      <alignment horizontal="left" vertical="center"/>
    </xf>
    <xf numFmtId="164" fontId="2" fillId="0" borderId="2" xfId="1" applyNumberFormat="1" applyFont="1" applyBorder="1" applyAlignment="1">
      <alignment horizontal="left" vertical="center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0" fillId="0" borderId="2" xfId="0" applyBorder="1" applyAlignment="1"/>
    <xf numFmtId="0" fontId="1" fillId="4" borderId="2" xfId="0" applyFont="1" applyFill="1" applyBorder="1" applyAlignment="1">
      <alignment horizontal="center"/>
    </xf>
    <xf numFmtId="0" fontId="1" fillId="4" borderId="2" xfId="1" applyNumberFormat="1" applyFont="1" applyFill="1" applyBorder="1" applyAlignment="1">
      <alignment horizontal="center"/>
    </xf>
    <xf numFmtId="164" fontId="1" fillId="0" borderId="2" xfId="1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Layout" zoomScaleNormal="100" workbookViewId="0">
      <selection activeCell="G3" sqref="G3"/>
    </sheetView>
  </sheetViews>
  <sheetFormatPr defaultRowHeight="15" x14ac:dyDescent="0.25"/>
  <cols>
    <col min="1" max="1" width="9.5703125" bestFit="1" customWidth="1"/>
    <col min="2" max="2" width="27.140625" bestFit="1" customWidth="1"/>
    <col min="3" max="3" width="22.5703125" style="3" customWidth="1"/>
    <col min="4" max="4" width="27.28515625" style="9" customWidth="1"/>
    <col min="5" max="5" width="34.42578125" customWidth="1"/>
    <col min="6" max="6" width="10.85546875" customWidth="1"/>
    <col min="8" max="8" width="12.7109375" customWidth="1"/>
    <col min="9" max="9" width="11.42578125" customWidth="1"/>
  </cols>
  <sheetData>
    <row r="1" spans="1:5" x14ac:dyDescent="0.25">
      <c r="B1" s="47"/>
      <c r="C1" s="48">
        <v>2024</v>
      </c>
      <c r="D1" s="49">
        <v>2025</v>
      </c>
      <c r="E1" s="30"/>
    </row>
    <row r="2" spans="1:5" x14ac:dyDescent="0.25">
      <c r="B2" s="30"/>
      <c r="C2" s="26"/>
      <c r="D2" s="12"/>
      <c r="E2" s="30"/>
    </row>
    <row r="3" spans="1:5" x14ac:dyDescent="0.25">
      <c r="A3" s="4" t="s">
        <v>0</v>
      </c>
      <c r="B3" s="31"/>
      <c r="C3" s="26"/>
      <c r="D3" s="12"/>
      <c r="E3" s="46" t="s">
        <v>25</v>
      </c>
    </row>
    <row r="4" spans="1:5" x14ac:dyDescent="0.25">
      <c r="A4" s="1"/>
      <c r="B4" s="22" t="s">
        <v>34</v>
      </c>
      <c r="C4" s="23">
        <v>48841</v>
      </c>
      <c r="D4" s="24">
        <v>50306</v>
      </c>
      <c r="E4" s="15" t="s">
        <v>42</v>
      </c>
    </row>
    <row r="5" spans="1:5" ht="45" x14ac:dyDescent="0.25">
      <c r="A5" s="1"/>
      <c r="B5" s="25" t="s">
        <v>35</v>
      </c>
      <c r="C5" s="26">
        <v>1419</v>
      </c>
      <c r="D5" s="12">
        <v>1419</v>
      </c>
      <c r="E5" s="16" t="s">
        <v>32</v>
      </c>
    </row>
    <row r="6" spans="1:5" x14ac:dyDescent="0.25">
      <c r="A6" s="1"/>
      <c r="B6" s="22" t="s">
        <v>31</v>
      </c>
      <c r="C6" s="23">
        <v>1000</v>
      </c>
      <c r="D6" s="24">
        <v>1000</v>
      </c>
      <c r="E6" s="15" t="s">
        <v>33</v>
      </c>
    </row>
    <row r="7" spans="1:5" x14ac:dyDescent="0.25">
      <c r="A7" s="1"/>
      <c r="B7" s="27" t="s">
        <v>57</v>
      </c>
      <c r="C7" s="26">
        <v>1243</v>
      </c>
      <c r="D7" s="12">
        <v>1243</v>
      </c>
      <c r="E7" s="16" t="s">
        <v>62</v>
      </c>
    </row>
    <row r="8" spans="1:5" x14ac:dyDescent="0.25">
      <c r="A8" s="1"/>
      <c r="B8" s="27" t="s">
        <v>58</v>
      </c>
      <c r="C8" s="26"/>
      <c r="D8" s="12">
        <v>5237</v>
      </c>
      <c r="E8" s="16" t="s">
        <v>59</v>
      </c>
    </row>
    <row r="9" spans="1:5" x14ac:dyDescent="0.25">
      <c r="A9" s="6" t="s">
        <v>22</v>
      </c>
      <c r="B9" s="28"/>
      <c r="C9" s="29">
        <f>SUM(C4:C7)</f>
        <v>52503</v>
      </c>
      <c r="D9" s="10">
        <f>SUM(D4:D8)</f>
        <v>59205</v>
      </c>
      <c r="E9" s="16"/>
    </row>
    <row r="10" spans="1:5" x14ac:dyDescent="0.25">
      <c r="B10" s="30"/>
      <c r="C10" s="26"/>
      <c r="D10" s="12"/>
      <c r="E10" s="16"/>
    </row>
    <row r="11" spans="1:5" x14ac:dyDescent="0.25">
      <c r="A11" s="4" t="s">
        <v>1</v>
      </c>
      <c r="B11" s="31"/>
      <c r="C11" s="26"/>
      <c r="D11" s="12"/>
      <c r="E11" s="16"/>
    </row>
    <row r="12" spans="1:5" x14ac:dyDescent="0.25">
      <c r="B12" s="31" t="s">
        <v>2</v>
      </c>
      <c r="C12" s="26"/>
      <c r="D12" s="12"/>
      <c r="E12" s="16"/>
    </row>
    <row r="13" spans="1:5" x14ac:dyDescent="0.25">
      <c r="B13" s="32" t="s">
        <v>28</v>
      </c>
      <c r="C13" s="23">
        <v>19052</v>
      </c>
      <c r="D13" s="33">
        <v>19624</v>
      </c>
      <c r="E13" s="17" t="s">
        <v>50</v>
      </c>
    </row>
    <row r="14" spans="1:5" x14ac:dyDescent="0.25">
      <c r="B14" s="30" t="s">
        <v>29</v>
      </c>
      <c r="C14" s="26">
        <v>8536</v>
      </c>
      <c r="D14" s="33">
        <v>8792</v>
      </c>
      <c r="E14" s="17" t="s">
        <v>50</v>
      </c>
    </row>
    <row r="15" spans="1:5" ht="17.45" customHeight="1" x14ac:dyDescent="0.25">
      <c r="B15" s="32" t="s">
        <v>27</v>
      </c>
      <c r="C15" s="34">
        <f>SUM(C13:C14)</f>
        <v>27588</v>
      </c>
      <c r="D15" s="35">
        <f>SUM(D13:D14)</f>
        <v>28416</v>
      </c>
      <c r="E15" s="17"/>
    </row>
    <row r="16" spans="1:5" ht="27" customHeight="1" x14ac:dyDescent="0.25">
      <c r="B16" s="30" t="s">
        <v>21</v>
      </c>
      <c r="C16" s="26">
        <f>C15*0.0765</f>
        <v>2110.482</v>
      </c>
      <c r="D16" s="36">
        <v>3694</v>
      </c>
      <c r="E16" s="18"/>
    </row>
    <row r="17" spans="2:5" ht="25.5" customHeight="1" x14ac:dyDescent="0.25">
      <c r="B17" s="32" t="s">
        <v>19</v>
      </c>
      <c r="C17" s="23">
        <v>662</v>
      </c>
      <c r="D17" s="33">
        <v>853</v>
      </c>
      <c r="E17" s="17" t="s">
        <v>47</v>
      </c>
    </row>
    <row r="18" spans="2:5" x14ac:dyDescent="0.25">
      <c r="B18" s="37" t="s">
        <v>11</v>
      </c>
      <c r="C18" s="34">
        <f>C15+C16+C17</f>
        <v>30360.482</v>
      </c>
      <c r="D18" s="11">
        <f>SUM(D15:D17)</f>
        <v>32963</v>
      </c>
      <c r="E18" s="16"/>
    </row>
    <row r="19" spans="2:5" x14ac:dyDescent="0.25">
      <c r="B19" s="31" t="s">
        <v>7</v>
      </c>
      <c r="C19" s="26"/>
      <c r="D19" s="12"/>
      <c r="E19" s="16"/>
    </row>
    <row r="20" spans="2:5" x14ac:dyDescent="0.25">
      <c r="B20" s="30" t="s">
        <v>4</v>
      </c>
      <c r="C20" s="26">
        <v>2376</v>
      </c>
      <c r="D20" s="12">
        <v>4346</v>
      </c>
      <c r="E20" s="16"/>
    </row>
    <row r="21" spans="2:5" ht="24.75" x14ac:dyDescent="0.25">
      <c r="B21" s="30" t="s">
        <v>8</v>
      </c>
      <c r="C21" s="26">
        <v>0</v>
      </c>
      <c r="D21" s="12">
        <v>648</v>
      </c>
      <c r="E21" s="16" t="s">
        <v>51</v>
      </c>
    </row>
    <row r="22" spans="2:5" x14ac:dyDescent="0.25">
      <c r="B22" s="32" t="s">
        <v>5</v>
      </c>
      <c r="C22" s="23">
        <v>1000</v>
      </c>
      <c r="D22" s="24">
        <v>1000</v>
      </c>
      <c r="E22" s="19"/>
    </row>
    <row r="23" spans="2:5" x14ac:dyDescent="0.25">
      <c r="B23" s="30" t="s">
        <v>6</v>
      </c>
      <c r="C23" s="26">
        <v>1000</v>
      </c>
      <c r="D23" s="12">
        <v>1000</v>
      </c>
      <c r="E23" s="20"/>
    </row>
    <row r="24" spans="2:5" x14ac:dyDescent="0.25">
      <c r="B24" s="37" t="s">
        <v>12</v>
      </c>
      <c r="C24" s="34">
        <f>SUM(C20:C23)</f>
        <v>4376</v>
      </c>
      <c r="D24" s="11">
        <f>SUM(D20:D23)</f>
        <v>6994</v>
      </c>
      <c r="E24" s="16"/>
    </row>
    <row r="25" spans="2:5" x14ac:dyDescent="0.25">
      <c r="B25" s="31" t="s">
        <v>3</v>
      </c>
      <c r="C25" s="26"/>
      <c r="D25" s="12"/>
      <c r="E25" s="16"/>
    </row>
    <row r="26" spans="2:5" x14ac:dyDescent="0.25">
      <c r="B26" s="38" t="s">
        <v>36</v>
      </c>
      <c r="C26" s="39">
        <v>1248</v>
      </c>
      <c r="D26" s="40">
        <v>1310</v>
      </c>
      <c r="E26" s="21" t="s">
        <v>37</v>
      </c>
    </row>
    <row r="27" spans="2:5" x14ac:dyDescent="0.25">
      <c r="B27" s="38" t="s">
        <v>38</v>
      </c>
      <c r="C27" s="39">
        <v>720</v>
      </c>
      <c r="D27" s="40">
        <v>756</v>
      </c>
      <c r="E27" s="21" t="s">
        <v>37</v>
      </c>
    </row>
    <row r="28" spans="2:5" ht="24.75" x14ac:dyDescent="0.25">
      <c r="B28" s="38" t="s">
        <v>39</v>
      </c>
      <c r="C28" s="39">
        <v>1</v>
      </c>
      <c r="D28" s="40">
        <v>1</v>
      </c>
      <c r="E28" s="21" t="s">
        <v>61</v>
      </c>
    </row>
    <row r="29" spans="2:5" ht="29.25" customHeight="1" x14ac:dyDescent="0.25">
      <c r="B29" s="38" t="s">
        <v>45</v>
      </c>
      <c r="C29" s="39">
        <v>3765</v>
      </c>
      <c r="D29" s="40">
        <v>3950</v>
      </c>
      <c r="E29" s="21" t="s">
        <v>60</v>
      </c>
    </row>
    <row r="30" spans="2:5" x14ac:dyDescent="0.25">
      <c r="B30" s="37" t="s">
        <v>13</v>
      </c>
      <c r="C30" s="34">
        <f>SUM(C26:C29)</f>
        <v>5734</v>
      </c>
      <c r="D30" s="11">
        <f>SUM(D26:D29)</f>
        <v>6017</v>
      </c>
      <c r="E30" s="16"/>
    </row>
    <row r="31" spans="2:5" x14ac:dyDescent="0.25">
      <c r="B31" s="38"/>
      <c r="C31" s="39"/>
      <c r="D31" s="50"/>
      <c r="E31" s="16"/>
    </row>
    <row r="32" spans="2:5" x14ac:dyDescent="0.25">
      <c r="B32" s="31" t="s">
        <v>9</v>
      </c>
      <c r="C32" s="26"/>
      <c r="D32" s="12"/>
      <c r="E32" s="16"/>
    </row>
    <row r="33" spans="1:5" ht="24" x14ac:dyDescent="0.25">
      <c r="B33" s="30" t="s">
        <v>18</v>
      </c>
      <c r="C33" s="26">
        <v>1800</v>
      </c>
      <c r="D33" s="36">
        <v>2300</v>
      </c>
      <c r="E33" s="18" t="s">
        <v>26</v>
      </c>
    </row>
    <row r="34" spans="1:5" x14ac:dyDescent="0.25">
      <c r="B34" s="30" t="s">
        <v>49</v>
      </c>
      <c r="C34" s="26">
        <v>10</v>
      </c>
      <c r="D34" s="36">
        <v>15</v>
      </c>
      <c r="E34" s="18" t="s">
        <v>48</v>
      </c>
    </row>
    <row r="35" spans="1:5" x14ac:dyDescent="0.25">
      <c r="B35" s="32" t="s">
        <v>17</v>
      </c>
      <c r="C35" s="23">
        <v>1373</v>
      </c>
      <c r="D35" s="41">
        <v>1435</v>
      </c>
      <c r="E35" s="17" t="s">
        <v>46</v>
      </c>
    </row>
    <row r="36" spans="1:5" ht="24" x14ac:dyDescent="0.25">
      <c r="B36" s="30" t="s">
        <v>20</v>
      </c>
      <c r="C36" s="26">
        <v>840</v>
      </c>
      <c r="D36" s="42">
        <v>850</v>
      </c>
      <c r="E36" s="18" t="s">
        <v>30</v>
      </c>
    </row>
    <row r="37" spans="1:5" x14ac:dyDescent="0.25">
      <c r="B37" s="37" t="s">
        <v>14</v>
      </c>
      <c r="C37" s="34">
        <f>SUM(C33:C36)</f>
        <v>4023</v>
      </c>
      <c r="D37" s="11">
        <f>SUM(D33:D36)</f>
        <v>4600</v>
      </c>
      <c r="E37" s="16"/>
    </row>
    <row r="38" spans="1:5" x14ac:dyDescent="0.25">
      <c r="B38" s="31" t="s">
        <v>10</v>
      </c>
      <c r="C38" s="26"/>
      <c r="D38" s="12"/>
      <c r="E38" s="16"/>
    </row>
    <row r="39" spans="1:5" x14ac:dyDescent="0.25">
      <c r="B39" s="43" t="s">
        <v>40</v>
      </c>
      <c r="C39" s="23">
        <v>3900</v>
      </c>
      <c r="D39" s="24">
        <v>4017</v>
      </c>
      <c r="E39" s="15" t="s">
        <v>44</v>
      </c>
    </row>
    <row r="40" spans="1:5" x14ac:dyDescent="0.25">
      <c r="B40" s="43" t="s">
        <v>52</v>
      </c>
      <c r="C40" s="23">
        <v>1900</v>
      </c>
      <c r="D40" s="24">
        <v>1932</v>
      </c>
      <c r="E40" s="15"/>
    </row>
    <row r="41" spans="1:5" ht="23.25" customHeight="1" x14ac:dyDescent="0.25">
      <c r="B41" s="44" t="s">
        <v>54</v>
      </c>
      <c r="C41" s="23">
        <v>0</v>
      </c>
      <c r="D41" s="24">
        <v>1000</v>
      </c>
      <c r="E41" s="15" t="s">
        <v>55</v>
      </c>
    </row>
    <row r="42" spans="1:5" ht="33.75" customHeight="1" x14ac:dyDescent="0.25">
      <c r="B42" s="45" t="s">
        <v>41</v>
      </c>
      <c r="C42" s="26">
        <v>850</v>
      </c>
      <c r="D42" s="12">
        <v>382</v>
      </c>
      <c r="E42" s="16" t="s">
        <v>56</v>
      </c>
    </row>
    <row r="43" spans="1:5" x14ac:dyDescent="0.25">
      <c r="B43" s="32" t="s">
        <v>43</v>
      </c>
      <c r="C43" s="23">
        <v>810</v>
      </c>
      <c r="D43" s="24">
        <v>1100</v>
      </c>
      <c r="E43" s="15"/>
    </row>
    <row r="44" spans="1:5" x14ac:dyDescent="0.25">
      <c r="B44" s="30" t="s">
        <v>53</v>
      </c>
      <c r="C44" s="26">
        <v>550</v>
      </c>
      <c r="D44" s="12">
        <v>200</v>
      </c>
      <c r="E44" s="16"/>
    </row>
    <row r="45" spans="1:5" x14ac:dyDescent="0.25">
      <c r="B45" s="37" t="s">
        <v>15</v>
      </c>
      <c r="C45" s="8">
        <f>SUM(C39:C44)</f>
        <v>8010</v>
      </c>
      <c r="D45" s="14">
        <f>SUM(D39:D44)</f>
        <v>8631</v>
      </c>
      <c r="E45" s="16"/>
    </row>
    <row r="46" spans="1:5" x14ac:dyDescent="0.25">
      <c r="E46" s="16"/>
    </row>
    <row r="47" spans="1:5" x14ac:dyDescent="0.25">
      <c r="A47" s="6" t="s">
        <v>16</v>
      </c>
      <c r="B47" s="6"/>
      <c r="C47" s="7">
        <f>C45+C37+C30+C24+C18</f>
        <v>52503.482000000004</v>
      </c>
      <c r="D47" s="13">
        <f>D18+D24+D30+D37+D45</f>
        <v>59205</v>
      </c>
      <c r="E47" s="20"/>
    </row>
    <row r="48" spans="1:5" x14ac:dyDescent="0.25">
      <c r="E48" s="5"/>
    </row>
    <row r="49" spans="5:5" x14ac:dyDescent="0.25">
      <c r="E49" s="5"/>
    </row>
  </sheetData>
  <sortState ref="B26:B33">
    <sortCondition ref="B26:B33"/>
  </sortState>
  <pageMargins left="0.2" right="0.2" top="0.5" bottom="0.5" header="0.3" footer="0.3"/>
  <pageSetup orientation="landscape" horizontalDpi="200" verticalDpi="2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1" sqref="B11"/>
    </sheetView>
  </sheetViews>
  <sheetFormatPr defaultRowHeight="15" x14ac:dyDescent="0.25"/>
  <cols>
    <col min="1" max="1" width="44.28515625" bestFit="1" customWidth="1"/>
    <col min="2" max="2" width="11.140625" bestFit="1" customWidth="1"/>
  </cols>
  <sheetData>
    <row r="1" spans="1:2" x14ac:dyDescent="0.25">
      <c r="A1" t="s">
        <v>23</v>
      </c>
      <c r="B1" s="2">
        <v>13300</v>
      </c>
    </row>
    <row r="2" spans="1:2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Hildreth</dc:creator>
  <cp:lastModifiedBy>librarystaff</cp:lastModifiedBy>
  <cp:lastPrinted>2024-04-16T14:01:51Z</cp:lastPrinted>
  <dcterms:created xsi:type="dcterms:W3CDTF">2019-10-07T15:50:50Z</dcterms:created>
  <dcterms:modified xsi:type="dcterms:W3CDTF">2024-04-16T14:03:25Z</dcterms:modified>
</cp:coreProperties>
</file>